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14" i="2"/>
  <c r="G14" s="1"/>
  <c r="B13"/>
  <c r="B12"/>
  <c r="G11"/>
  <c r="E11"/>
  <c r="B11"/>
  <c r="G10"/>
  <c r="E10"/>
  <c r="B10"/>
  <c r="G9"/>
  <c r="E9"/>
  <c r="B9"/>
  <c r="G8"/>
  <c r="E8"/>
  <c r="B8"/>
  <c r="G7"/>
  <c r="E7"/>
  <c r="B7"/>
  <c r="G6"/>
  <c r="E6"/>
  <c r="B6"/>
  <c r="B14" s="1"/>
  <c r="B15" s="1"/>
  <c r="G5"/>
  <c r="E5"/>
  <c r="E13" s="1"/>
  <c r="B5"/>
  <c r="G4"/>
  <c r="G13" s="1"/>
  <c r="E4"/>
  <c r="B4"/>
  <c r="A1"/>
  <c r="G15" l="1"/>
  <c r="H13"/>
  <c r="H5"/>
  <c r="H10"/>
  <c r="H6"/>
  <c r="H11"/>
  <c r="H7"/>
  <c r="H9"/>
  <c r="F11"/>
  <c r="F7"/>
  <c r="E15"/>
  <c r="F8"/>
  <c r="F4"/>
  <c r="F9"/>
  <c r="F5"/>
  <c r="F13"/>
  <c r="H8"/>
  <c r="F6"/>
  <c r="F10"/>
  <c r="H4"/>
  <c r="H15" s="1"/>
  <c r="F15" l="1"/>
</calcChain>
</file>

<file path=xl/sharedStrings.xml><?xml version="1.0" encoding="utf-8"?>
<sst xmlns="http://schemas.openxmlformats.org/spreadsheetml/2006/main" count="37" uniqueCount="34">
  <si>
    <t>截止本月底止累計數</t>
  </si>
  <si>
    <t>104年9月份學校午餐費收支結算表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</si>
  <si>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</si>
  <si>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</si>
  <si>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</si>
  <si>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</si>
  <si>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</si>
  <si>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</si>
  <si>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</si>
  <si>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</si>
  <si>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</si>
  <si>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 xml:space="preserve">一、本月每人收午餐費 670   元
二、應收午餐費
      學  生 28 人
      教職員 13  人                                             
      替代役 1 人
      全免及減收學生午餐費8人
      合 計50人 共33500元
三、免收減收午餐費
       （1）全免及減收學生午餐費
             計  8  人5360元
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</si>
  <si>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</si>
  <si>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</si>
  <si>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</si>
  <si>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</si>
  <si>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</si>
  <si>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</si>
  <si>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</si>
  <si>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</si>
  <si>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</si>
  <si>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烹調人員工作補貼費</t>
    <phoneticPr fontId="4" type="noConversion"/>
  </si>
  <si>
    <t>燃料費(水電)</t>
    <phoneticPr fontId="4" type="noConversion"/>
  </si>
  <si>
    <t>其他(廢油回收)</t>
    <phoneticPr fontId="4" type="noConversion"/>
  </si>
  <si>
    <t>設備維護費</t>
    <phoneticPr fontId="4" type="noConversion"/>
  </si>
  <si>
    <t>雜支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</si>
  <si>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</si>
  <si>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</si>
  <si>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</si>
  <si>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</si>
  <si>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</si>
  <si>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</si>
  <si>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</si>
  <si>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>製表 張美玉       出納  蘇仁貴        會計   張美玉        稽核           執行秘書 賴秀淡         校長闕菊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</si>
</sst>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vertical="center"/>
    </xf>
    <xf numFmtId="10" fontId="5" fillId="0" borderId="2" xfId="3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2" xfId="3" applyFont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center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490;&#36335;&#22283;&#23567;104&#23416;&#24180;&#24230;&#12296;10407-105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   嘉義縣嘉義縣大林鎮排路國民小學</v>
          </cell>
        </row>
      </sheetData>
      <sheetData sheetId="6">
        <row r="4">
          <cell r="F4">
            <v>65698</v>
          </cell>
        </row>
        <row r="48">
          <cell r="G48">
            <v>5521</v>
          </cell>
          <cell r="H48">
            <v>12930</v>
          </cell>
          <cell r="I48">
            <v>0</v>
          </cell>
          <cell r="J48">
            <v>1374</v>
          </cell>
          <cell r="K48">
            <v>21178</v>
          </cell>
          <cell r="L48">
            <v>3100</v>
          </cell>
          <cell r="M48">
            <v>0</v>
          </cell>
          <cell r="N48">
            <v>6297</v>
          </cell>
        </row>
        <row r="49">
          <cell r="G49">
            <v>5521</v>
          </cell>
          <cell r="H49">
            <v>12930</v>
          </cell>
          <cell r="I49">
            <v>0</v>
          </cell>
          <cell r="J49">
            <v>1374</v>
          </cell>
          <cell r="K49">
            <v>21178</v>
          </cell>
          <cell r="L49">
            <v>3100</v>
          </cell>
          <cell r="M49">
            <v>0</v>
          </cell>
          <cell r="N49">
            <v>6297</v>
          </cell>
          <cell r="P49">
            <v>43678</v>
          </cell>
        </row>
        <row r="52">
          <cell r="F52">
            <v>28140</v>
          </cell>
          <cell r="K52">
            <v>240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sqref="A1:H17"/>
    </sheetView>
  </sheetViews>
  <sheetFormatPr defaultRowHeight="16.2"/>
  <cols>
    <col min="1" max="1" width="13.88671875" style="1" customWidth="1"/>
    <col min="2" max="2" width="12.6640625" style="10" customWidth="1"/>
    <col min="3" max="3" width="42.33203125" style="1" customWidth="1"/>
    <col min="4" max="4" width="14.88671875" style="1" customWidth="1"/>
    <col min="5" max="5" width="13.6640625" style="10" customWidth="1"/>
    <col min="6" max="6" width="12.6640625" style="1" customWidth="1"/>
    <col min="7" max="7" width="13.21875" style="10" customWidth="1"/>
    <col min="8" max="8" width="11.777343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21875" style="1" customWidth="1"/>
    <col min="264" max="264" width="11.777343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21875" style="1" customWidth="1"/>
    <col min="520" max="520" width="11.777343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21875" style="1" customWidth="1"/>
    <col min="776" max="776" width="11.777343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21875" style="1" customWidth="1"/>
    <col min="1032" max="1032" width="11.777343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21875" style="1" customWidth="1"/>
    <col min="1288" max="1288" width="11.777343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21875" style="1" customWidth="1"/>
    <col min="1544" max="1544" width="11.777343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21875" style="1" customWidth="1"/>
    <col min="1800" max="1800" width="11.777343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21875" style="1" customWidth="1"/>
    <col min="2056" max="2056" width="11.777343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21875" style="1" customWidth="1"/>
    <col min="2312" max="2312" width="11.777343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21875" style="1" customWidth="1"/>
    <col min="2568" max="2568" width="11.777343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21875" style="1" customWidth="1"/>
    <col min="2824" max="2824" width="11.777343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21875" style="1" customWidth="1"/>
    <col min="3080" max="3080" width="11.777343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21875" style="1" customWidth="1"/>
    <col min="3336" max="3336" width="11.777343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21875" style="1" customWidth="1"/>
    <col min="3592" max="3592" width="11.777343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21875" style="1" customWidth="1"/>
    <col min="3848" max="3848" width="11.777343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21875" style="1" customWidth="1"/>
    <col min="4104" max="4104" width="11.777343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21875" style="1" customWidth="1"/>
    <col min="4360" max="4360" width="11.777343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21875" style="1" customWidth="1"/>
    <col min="4616" max="4616" width="11.777343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21875" style="1" customWidth="1"/>
    <col min="4872" max="4872" width="11.777343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21875" style="1" customWidth="1"/>
    <col min="5128" max="5128" width="11.777343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21875" style="1" customWidth="1"/>
    <col min="5384" max="5384" width="11.777343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21875" style="1" customWidth="1"/>
    <col min="5640" max="5640" width="11.777343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21875" style="1" customWidth="1"/>
    <col min="5896" max="5896" width="11.777343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21875" style="1" customWidth="1"/>
    <col min="6152" max="6152" width="11.777343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21875" style="1" customWidth="1"/>
    <col min="6408" max="6408" width="11.777343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21875" style="1" customWidth="1"/>
    <col min="6664" max="6664" width="11.777343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21875" style="1" customWidth="1"/>
    <col min="6920" max="6920" width="11.777343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21875" style="1" customWidth="1"/>
    <col min="7176" max="7176" width="11.777343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21875" style="1" customWidth="1"/>
    <col min="7432" max="7432" width="11.777343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21875" style="1" customWidth="1"/>
    <col min="7688" max="7688" width="11.777343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21875" style="1" customWidth="1"/>
    <col min="7944" max="7944" width="11.777343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21875" style="1" customWidth="1"/>
    <col min="8200" max="8200" width="11.777343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21875" style="1" customWidth="1"/>
    <col min="8456" max="8456" width="11.777343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21875" style="1" customWidth="1"/>
    <col min="8712" max="8712" width="11.777343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21875" style="1" customWidth="1"/>
    <col min="8968" max="8968" width="11.777343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21875" style="1" customWidth="1"/>
    <col min="9224" max="9224" width="11.777343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21875" style="1" customWidth="1"/>
    <col min="9480" max="9480" width="11.777343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21875" style="1" customWidth="1"/>
    <col min="9736" max="9736" width="11.777343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21875" style="1" customWidth="1"/>
    <col min="9992" max="9992" width="11.777343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21875" style="1" customWidth="1"/>
    <col min="10248" max="10248" width="11.777343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21875" style="1" customWidth="1"/>
    <col min="10504" max="10504" width="11.777343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21875" style="1" customWidth="1"/>
    <col min="10760" max="10760" width="11.777343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21875" style="1" customWidth="1"/>
    <col min="11016" max="11016" width="11.777343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21875" style="1" customWidth="1"/>
    <col min="11272" max="11272" width="11.777343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21875" style="1" customWidth="1"/>
    <col min="11528" max="11528" width="11.777343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21875" style="1" customWidth="1"/>
    <col min="11784" max="11784" width="11.777343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21875" style="1" customWidth="1"/>
    <col min="12040" max="12040" width="11.777343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21875" style="1" customWidth="1"/>
    <col min="12296" max="12296" width="11.777343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21875" style="1" customWidth="1"/>
    <col min="12552" max="12552" width="11.777343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21875" style="1" customWidth="1"/>
    <col min="12808" max="12808" width="11.777343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21875" style="1" customWidth="1"/>
    <col min="13064" max="13064" width="11.777343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21875" style="1" customWidth="1"/>
    <col min="13320" max="13320" width="11.777343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21875" style="1" customWidth="1"/>
    <col min="13576" max="13576" width="11.777343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21875" style="1" customWidth="1"/>
    <col min="13832" max="13832" width="11.777343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21875" style="1" customWidth="1"/>
    <col min="14088" max="14088" width="11.777343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21875" style="1" customWidth="1"/>
    <col min="14344" max="14344" width="11.777343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21875" style="1" customWidth="1"/>
    <col min="14600" max="14600" width="11.777343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21875" style="1" customWidth="1"/>
    <col min="14856" max="14856" width="11.777343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21875" style="1" customWidth="1"/>
    <col min="15112" max="15112" width="11.777343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21875" style="1" customWidth="1"/>
    <col min="15368" max="15368" width="11.777343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21875" style="1" customWidth="1"/>
    <col min="15624" max="15624" width="11.777343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21875" style="1" customWidth="1"/>
    <col min="15880" max="15880" width="11.777343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21875" style="1" customWidth="1"/>
    <col min="16136" max="16136" width="11.77734375" style="1" customWidth="1"/>
    <col min="16137" max="16384" width="8.88671875" style="1"/>
  </cols>
  <sheetData>
    <row r="1" spans="1:8" ht="24.6">
      <c r="A1" s="14" t="str">
        <f>'[1]08結算'!A1:C1</f>
        <v xml:space="preserve">   嘉義縣嘉義縣大林鎮排路國民小學</v>
      </c>
      <c r="B1" s="14"/>
      <c r="C1" s="14"/>
      <c r="D1" s="15" t="s">
        <v>1</v>
      </c>
      <c r="E1" s="15"/>
      <c r="F1" s="15"/>
      <c r="G1" s="15"/>
      <c r="H1" s="15"/>
    </row>
    <row r="2" spans="1:8" ht="25.95" customHeight="1">
      <c r="A2" s="16" t="s">
        <v>2</v>
      </c>
      <c r="B2" s="16"/>
      <c r="C2" s="16"/>
      <c r="D2" s="16" t="s">
        <v>3</v>
      </c>
      <c r="E2" s="16"/>
      <c r="F2" s="16"/>
      <c r="G2" s="16" t="s">
        <v>0</v>
      </c>
      <c r="H2" s="16"/>
    </row>
    <row r="3" spans="1:8" ht="25.9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95" customHeight="1">
      <c r="A4" s="2" t="s">
        <v>10</v>
      </c>
      <c r="B4" s="4">
        <f>'[1]09分類帳'!F4</f>
        <v>65698</v>
      </c>
      <c r="C4" s="17" t="s">
        <v>11</v>
      </c>
      <c r="D4" s="2" t="s">
        <v>12</v>
      </c>
      <c r="E4" s="4">
        <f>'[1]09分類帳'!G48</f>
        <v>5521</v>
      </c>
      <c r="F4" s="5">
        <f>E4/(E13-E8)</f>
        <v>0.18893299568818014</v>
      </c>
      <c r="G4" s="4">
        <f>'[1]09分類帳'!G49</f>
        <v>5521</v>
      </c>
      <c r="H4" s="5">
        <f>G4/(G13-G8)</f>
        <v>0.18893299568818014</v>
      </c>
    </row>
    <row r="5" spans="1:8" ht="25.95" customHeight="1">
      <c r="A5" s="2" t="s">
        <v>13</v>
      </c>
      <c r="B5" s="4">
        <f>'[1]09分類帳'!F52</f>
        <v>28140</v>
      </c>
      <c r="C5" s="18"/>
      <c r="D5" s="2" t="s">
        <v>14</v>
      </c>
      <c r="E5" s="4">
        <f>'[1]09分類帳'!H48</f>
        <v>12930</v>
      </c>
      <c r="F5" s="5">
        <f>E5/(E13-E8)</f>
        <v>0.44247484771747314</v>
      </c>
      <c r="G5" s="4">
        <f>'[1]09分類帳'!H49</f>
        <v>12930</v>
      </c>
      <c r="H5" s="5">
        <f>G5/(G13-G8)</f>
        <v>0.44247484771747314</v>
      </c>
    </row>
    <row r="6" spans="1:8" ht="29.4" customHeight="1">
      <c r="A6" s="6" t="s">
        <v>15</v>
      </c>
      <c r="B6" s="4">
        <f>'[1]09分類帳'!G52</f>
        <v>0</v>
      </c>
      <c r="C6" s="18"/>
      <c r="D6" s="2" t="s">
        <v>16</v>
      </c>
      <c r="E6" s="4">
        <f>'[1]09分類帳'!I48</f>
        <v>0</v>
      </c>
      <c r="F6" s="5">
        <f>E6/(E13-E8)</f>
        <v>0</v>
      </c>
      <c r="G6" s="4">
        <f>'[1]09分類帳'!I49</f>
        <v>0</v>
      </c>
      <c r="H6" s="5">
        <f>G6/(G13-G8)</f>
        <v>0</v>
      </c>
    </row>
    <row r="7" spans="1:8" ht="31.2" customHeight="1">
      <c r="A7" s="7" t="s">
        <v>17</v>
      </c>
      <c r="B7" s="4">
        <f>'[1]09分類帳'!H52</f>
        <v>0</v>
      </c>
      <c r="C7" s="18"/>
      <c r="D7" s="2" t="s">
        <v>18</v>
      </c>
      <c r="E7" s="4">
        <f>'[1]09分類帳'!J48</f>
        <v>1374</v>
      </c>
      <c r="F7" s="5">
        <f>E7/(E13-E8)</f>
        <v>4.7019368968585315E-2</v>
      </c>
      <c r="G7" s="4">
        <f>'[1]09分類帳'!J49</f>
        <v>1374</v>
      </c>
      <c r="H7" s="5">
        <f>G7/(G13-G8)</f>
        <v>4.7019368968585315E-2</v>
      </c>
    </row>
    <row r="8" spans="1:8" ht="33" customHeight="1">
      <c r="A8" s="7" t="s">
        <v>19</v>
      </c>
      <c r="B8" s="4">
        <f>'[1]09分類帳'!I52</f>
        <v>0</v>
      </c>
      <c r="C8" s="18"/>
      <c r="D8" s="2" t="s">
        <v>20</v>
      </c>
      <c r="E8" s="4">
        <f>'[1]09分類帳'!K48</f>
        <v>21178</v>
      </c>
      <c r="F8" s="5">
        <f>E8/(E13-E8)</f>
        <v>0.72472794469919921</v>
      </c>
      <c r="G8" s="4">
        <f>'[1]09分類帳'!K49</f>
        <v>21178</v>
      </c>
      <c r="H8" s="5">
        <f>G8/(G13-G8)</f>
        <v>0.72472794469919921</v>
      </c>
    </row>
    <row r="9" spans="1:8" ht="33.6" customHeight="1">
      <c r="A9" s="8" t="s">
        <v>21</v>
      </c>
      <c r="B9" s="4">
        <f>'[1]09分類帳'!J52</f>
        <v>0</v>
      </c>
      <c r="C9" s="18"/>
      <c r="D9" s="2" t="s">
        <v>22</v>
      </c>
      <c r="E9" s="4">
        <f>'[1]09分類帳'!L48</f>
        <v>3100</v>
      </c>
      <c r="F9" s="5">
        <f>E9/(E13-E8)</f>
        <v>0.10608445691602217</v>
      </c>
      <c r="G9" s="4">
        <f>'[1]09分類帳'!L49</f>
        <v>3100</v>
      </c>
      <c r="H9" s="5">
        <f>G9/(G13-G8)</f>
        <v>0.10608445691602217</v>
      </c>
    </row>
    <row r="10" spans="1:8" ht="27" customHeight="1">
      <c r="A10" s="2" t="s">
        <v>23</v>
      </c>
      <c r="B10" s="4">
        <f>'[1]09分類帳'!K52</f>
        <v>240</v>
      </c>
      <c r="C10" s="18"/>
      <c r="D10" s="2" t="s">
        <v>24</v>
      </c>
      <c r="E10" s="4">
        <f>'[1]09分類帳'!M48</f>
        <v>0</v>
      </c>
      <c r="F10" s="5">
        <f>E10/(E13-E8)</f>
        <v>0</v>
      </c>
      <c r="G10" s="4">
        <f>'[1]09分類帳'!M49</f>
        <v>0</v>
      </c>
      <c r="H10" s="5">
        <f>G10/(G13-G8)</f>
        <v>0</v>
      </c>
    </row>
    <row r="11" spans="1:8" ht="25.95" customHeight="1">
      <c r="A11" s="8"/>
      <c r="B11" s="4">
        <f>'[1]09分類帳'!L52</f>
        <v>0</v>
      </c>
      <c r="C11" s="18"/>
      <c r="D11" s="2" t="s">
        <v>25</v>
      </c>
      <c r="E11" s="4">
        <f>'[1]09分類帳'!N48</f>
        <v>6297</v>
      </c>
      <c r="F11" s="5">
        <f>E11/(E13-E8)</f>
        <v>0.21548833070973925</v>
      </c>
      <c r="G11" s="4">
        <f>'[1]09分類帳'!N49</f>
        <v>6297</v>
      </c>
      <c r="H11" s="5">
        <f>G11/(G13-G8)</f>
        <v>0.21548833070973925</v>
      </c>
    </row>
    <row r="12" spans="1:8" ht="21.6" customHeight="1">
      <c r="A12" s="2"/>
      <c r="B12" s="4">
        <f>'[1]09分類帳'!M52</f>
        <v>0</v>
      </c>
      <c r="C12" s="19" t="s">
        <v>26</v>
      </c>
      <c r="D12" s="8"/>
      <c r="E12" s="4"/>
      <c r="F12" s="5"/>
      <c r="G12" s="4"/>
      <c r="H12" s="5"/>
    </row>
    <row r="13" spans="1:8" ht="29.4" customHeight="1">
      <c r="A13" s="2"/>
      <c r="B13" s="4">
        <f>'[1]09分類帳'!N52</f>
        <v>0</v>
      </c>
      <c r="C13" s="19"/>
      <c r="D13" s="2" t="s">
        <v>27</v>
      </c>
      <c r="E13" s="4">
        <f>SUM(E4:E12)</f>
        <v>50400</v>
      </c>
      <c r="F13" s="5">
        <f>(E13-E8)/(E13-E8)</f>
        <v>1</v>
      </c>
      <c r="G13" s="4">
        <f>SUM(G4:G12)</f>
        <v>50400</v>
      </c>
      <c r="H13" s="9">
        <f>(G13-G8)/(G13-G8)</f>
        <v>1</v>
      </c>
    </row>
    <row r="14" spans="1:8" ht="34.950000000000003" customHeight="1">
      <c r="A14" s="2" t="s">
        <v>28</v>
      </c>
      <c r="B14" s="4">
        <f>SUM(B5:B13)</f>
        <v>28380</v>
      </c>
      <c r="C14" s="19"/>
      <c r="D14" s="2" t="s">
        <v>29</v>
      </c>
      <c r="E14" s="4">
        <f>'[1]09分類帳'!P49</f>
        <v>43678</v>
      </c>
      <c r="F14" s="5"/>
      <c r="G14" s="4">
        <f>E14</f>
        <v>43678</v>
      </c>
      <c r="H14" s="20"/>
    </row>
    <row r="15" spans="1:8" ht="32.4" customHeight="1">
      <c r="A15" s="2" t="s">
        <v>30</v>
      </c>
      <c r="B15" s="4">
        <f>B14+B4</f>
        <v>94078</v>
      </c>
      <c r="C15" s="11"/>
      <c r="D15" s="2" t="s">
        <v>30</v>
      </c>
      <c r="E15" s="4">
        <f>E13+E14</f>
        <v>94078</v>
      </c>
      <c r="F15" s="9">
        <f>SUM(F4:F11)</f>
        <v>1.7247279446991992</v>
      </c>
      <c r="G15" s="4">
        <f>G13+G14</f>
        <v>94078</v>
      </c>
      <c r="H15" s="9">
        <f>SUM(H4:H11)</f>
        <v>1.7247279446991992</v>
      </c>
    </row>
    <row r="16" spans="1:8" ht="67.2" customHeight="1">
      <c r="A16" s="2" t="s">
        <v>31</v>
      </c>
      <c r="B16" s="12" t="s">
        <v>32</v>
      </c>
      <c r="C16" s="12"/>
      <c r="D16" s="12"/>
      <c r="E16" s="12"/>
      <c r="F16" s="12"/>
      <c r="G16" s="12"/>
      <c r="H16" s="12"/>
    </row>
    <row r="17" spans="1:8" ht="27.6" customHeight="1">
      <c r="A17" s="13" t="s">
        <v>33</v>
      </c>
      <c r="B17" s="13"/>
      <c r="C17" s="13"/>
      <c r="D17" s="13"/>
      <c r="E17" s="13"/>
      <c r="F17" s="13"/>
      <c r="G17" s="13"/>
      <c r="H17" s="1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17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2015-04-07T03:04:10Z</dcterms:created>
  <dcterms:modified xsi:type="dcterms:W3CDTF">2015-10-07T03:22:03Z</dcterms:modified>
</cp:coreProperties>
</file>