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B13"/>
  <c r="B12"/>
  <c r="G11"/>
  <c r="E11"/>
  <c r="B11"/>
  <c r="G10"/>
  <c r="E10"/>
  <c r="F10" s="1"/>
  <c r="B10"/>
  <c r="G9"/>
  <c r="E9"/>
  <c r="B9"/>
  <c r="G8"/>
  <c r="E8"/>
  <c r="B8"/>
  <c r="G7"/>
  <c r="E7"/>
  <c r="B7"/>
  <c r="G6"/>
  <c r="E6"/>
  <c r="F6" s="1"/>
  <c r="B6"/>
  <c r="B14" s="1"/>
  <c r="B15" s="1"/>
  <c r="G5"/>
  <c r="E5"/>
  <c r="E13" s="1"/>
  <c r="B5"/>
  <c r="G4"/>
  <c r="G13" s="1"/>
  <c r="E4"/>
  <c r="B4"/>
  <c r="A1"/>
  <c r="H6" l="1"/>
  <c r="H7"/>
  <c r="G15"/>
  <c r="H13"/>
  <c r="H9"/>
  <c r="H5"/>
  <c r="H10"/>
  <c r="H11"/>
  <c r="F11"/>
  <c r="F7"/>
  <c r="E15"/>
  <c r="F8"/>
  <c r="F4"/>
  <c r="F9"/>
  <c r="F5"/>
  <c r="H8"/>
  <c r="H4"/>
  <c r="H15" s="1"/>
  <c r="F15" l="1"/>
  <c r="F13"/>
</calcChain>
</file>

<file path=xl/sharedStrings.xml><?xml version="1.0" encoding="utf-8"?>
<sst xmlns="http://schemas.openxmlformats.org/spreadsheetml/2006/main" count="37" uniqueCount="34">
  <si>
    <t>截止本月底止累計數</t>
  </si>
  <si>
    <t>105年06月份學校午餐費收支結算表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</si>
  <si>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</si>
  <si>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</si>
  <si>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</si>
  <si>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</si>
  <si>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</si>
  <si>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</si>
  <si>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</si>
  <si>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</si>
  <si>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</si>
  <si>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25 人
      教職員 13  人                                             
      替代役 1 人
      全免及減收學生午餐費8人
      合 計39人 共25180元
三、免收減收午餐費
       （1）全免及減收學生午餐費
             計 8  人5360元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</si>
  <si>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</si>
  <si>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</si>
  <si>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</si>
  <si>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</si>
  <si>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</si>
  <si>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</si>
  <si>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</si>
  <si>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</si>
  <si>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</si>
  <si>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</si>
  <si>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</si>
  <si>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其他收入104年上半年利息(公庫分部)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</si>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</sst>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vertical="center"/>
    </xf>
    <xf numFmtId="10" fontId="5" fillId="0" borderId="1" xfId="3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@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</sheetData>
      <sheetData sheetId="4"/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</sheetData>
      <sheetData sheetId="6"/>
      <sheetData sheetId="7">
        <row r="4">
          <cell r="E4">
            <v>5521</v>
          </cell>
        </row>
        <row r="5">
          <cell r="E5">
            <v>12930</v>
          </cell>
        </row>
        <row r="6">
          <cell r="E6">
            <v>0</v>
          </cell>
        </row>
        <row r="7">
          <cell r="E7">
            <v>1374</v>
          </cell>
        </row>
        <row r="8">
          <cell r="E8">
            <v>21178</v>
          </cell>
        </row>
        <row r="9">
          <cell r="E9">
            <v>3100</v>
          </cell>
        </row>
        <row r="10">
          <cell r="E10">
            <v>0</v>
          </cell>
        </row>
        <row r="11">
          <cell r="E11">
            <v>6297</v>
          </cell>
        </row>
      </sheetData>
      <sheetData sheetId="8"/>
      <sheetData sheetId="9">
        <row r="4">
          <cell r="E4">
            <v>2877</v>
          </cell>
        </row>
        <row r="5">
          <cell r="E5">
            <v>13623</v>
          </cell>
        </row>
        <row r="6">
          <cell r="E6">
            <v>330</v>
          </cell>
        </row>
        <row r="7">
          <cell r="E7">
            <v>303</v>
          </cell>
        </row>
        <row r="8">
          <cell r="E8">
            <v>16959</v>
          </cell>
        </row>
        <row r="9">
          <cell r="E9">
            <v>3220</v>
          </cell>
        </row>
        <row r="10">
          <cell r="E10">
            <v>0</v>
          </cell>
        </row>
        <row r="11">
          <cell r="E11">
            <v>1214</v>
          </cell>
        </row>
      </sheetData>
      <sheetData sheetId="10"/>
      <sheetData sheetId="11">
        <row r="4">
          <cell r="E4">
            <v>0</v>
          </cell>
        </row>
        <row r="5">
          <cell r="E5">
            <v>19815</v>
          </cell>
        </row>
        <row r="6">
          <cell r="E6">
            <v>0</v>
          </cell>
        </row>
        <row r="7">
          <cell r="E7">
            <v>300</v>
          </cell>
        </row>
        <row r="8">
          <cell r="E8">
            <v>14508</v>
          </cell>
        </row>
        <row r="9">
          <cell r="E9">
            <v>3440</v>
          </cell>
        </row>
        <row r="10">
          <cell r="E10">
            <v>0</v>
          </cell>
        </row>
        <row r="11">
          <cell r="E11">
            <v>0</v>
          </cell>
        </row>
      </sheetData>
      <sheetData sheetId="12"/>
      <sheetData sheetId="13">
        <row r="4">
          <cell r="E4">
            <v>12646</v>
          </cell>
        </row>
        <row r="5">
          <cell r="E5">
            <v>15955</v>
          </cell>
        </row>
        <row r="6">
          <cell r="E6">
            <v>1609</v>
          </cell>
        </row>
        <row r="7">
          <cell r="E7">
            <v>3754</v>
          </cell>
        </row>
        <row r="8">
          <cell r="E8">
            <v>23480</v>
          </cell>
        </row>
        <row r="9">
          <cell r="E9">
            <v>3620</v>
          </cell>
        </row>
        <row r="10">
          <cell r="E10">
            <v>0</v>
          </cell>
        </row>
        <row r="11">
          <cell r="E11">
            <v>1727</v>
          </cell>
        </row>
      </sheetData>
      <sheetData sheetId="14"/>
      <sheetData sheetId="15">
        <row r="4">
          <cell r="E4">
            <v>1176</v>
          </cell>
        </row>
        <row r="5">
          <cell r="E5">
            <v>19666</v>
          </cell>
        </row>
        <row r="6">
          <cell r="E6">
            <v>239</v>
          </cell>
        </row>
        <row r="7">
          <cell r="E7">
            <v>1860</v>
          </cell>
        </row>
        <row r="8">
          <cell r="E8">
            <v>26939</v>
          </cell>
        </row>
        <row r="9">
          <cell r="E9">
            <v>3220</v>
          </cell>
        </row>
        <row r="10">
          <cell r="E10">
            <v>2700</v>
          </cell>
        </row>
        <row r="11">
          <cell r="E11">
            <v>727</v>
          </cell>
        </row>
      </sheetData>
      <sheetData sheetId="16"/>
      <sheetData sheetId="17">
        <row r="4">
          <cell r="E4">
            <v>6700</v>
          </cell>
        </row>
        <row r="5">
          <cell r="E5">
            <v>4609</v>
          </cell>
        </row>
        <row r="6">
          <cell r="E6">
            <v>235</v>
          </cell>
        </row>
        <row r="7">
          <cell r="E7">
            <v>336</v>
          </cell>
        </row>
        <row r="8">
          <cell r="E8">
            <v>9659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1125</v>
          </cell>
        </row>
      </sheetData>
      <sheetData sheetId="18"/>
      <sheetData sheetId="19">
        <row r="4">
          <cell r="E4">
            <v>1190</v>
          </cell>
        </row>
        <row r="5">
          <cell r="E5">
            <v>14529</v>
          </cell>
        </row>
        <row r="6">
          <cell r="E6">
            <v>0</v>
          </cell>
        </row>
        <row r="7">
          <cell r="E7">
            <v>1286</v>
          </cell>
        </row>
        <row r="8">
          <cell r="E8">
            <v>20228</v>
          </cell>
        </row>
        <row r="9">
          <cell r="E9">
            <v>2920</v>
          </cell>
        </row>
        <row r="10">
          <cell r="E10">
            <v>4490</v>
          </cell>
        </row>
        <row r="11">
          <cell r="E11">
            <v>366</v>
          </cell>
        </row>
      </sheetData>
      <sheetData sheetId="20"/>
      <sheetData sheetId="21">
        <row r="4">
          <cell r="E4">
            <v>8103</v>
          </cell>
        </row>
        <row r="5">
          <cell r="E5">
            <v>21427</v>
          </cell>
        </row>
        <row r="6">
          <cell r="E6">
            <v>993</v>
          </cell>
        </row>
        <row r="7">
          <cell r="E7">
            <v>1046</v>
          </cell>
        </row>
        <row r="8">
          <cell r="E8">
            <v>17388</v>
          </cell>
        </row>
        <row r="9">
          <cell r="E9">
            <v>5860</v>
          </cell>
        </row>
        <row r="10">
          <cell r="E10">
            <v>8130</v>
          </cell>
        </row>
        <row r="11">
          <cell r="E11">
            <v>587</v>
          </cell>
        </row>
      </sheetData>
      <sheetData sheetId="22"/>
      <sheetData sheetId="23">
        <row r="1">
          <cell r="A1" t="str">
            <v xml:space="preserve">   嘉義縣嘉義縣大林鎮排路國民小學</v>
          </cell>
        </row>
        <row r="4">
          <cell r="E4">
            <v>3271</v>
          </cell>
        </row>
        <row r="5">
          <cell r="E5">
            <v>10220</v>
          </cell>
        </row>
        <row r="6">
          <cell r="E6">
            <v>1018</v>
          </cell>
        </row>
        <row r="7">
          <cell r="E7">
            <v>1347</v>
          </cell>
        </row>
        <row r="8">
          <cell r="E8">
            <v>22002</v>
          </cell>
        </row>
        <row r="9">
          <cell r="E9">
            <v>0</v>
          </cell>
        </row>
        <row r="10">
          <cell r="E10">
            <v>3600</v>
          </cell>
        </row>
        <row r="11">
          <cell r="E11">
            <v>575</v>
          </cell>
        </row>
      </sheetData>
      <sheetData sheetId="24">
        <row r="4">
          <cell r="P4">
            <v>98794</v>
          </cell>
        </row>
        <row r="48">
          <cell r="G48">
            <v>1818</v>
          </cell>
          <cell r="H48">
            <v>19912</v>
          </cell>
          <cell r="I48">
            <v>199</v>
          </cell>
          <cell r="J48">
            <v>1075</v>
          </cell>
          <cell r="K48">
            <v>18108</v>
          </cell>
          <cell r="L48">
            <v>9451</v>
          </cell>
          <cell r="M48">
            <v>0</v>
          </cell>
          <cell r="N48">
            <v>635</v>
          </cell>
        </row>
        <row r="49">
          <cell r="P49">
            <v>72792</v>
          </cell>
        </row>
        <row r="52">
          <cell r="F52">
            <v>25180</v>
          </cell>
          <cell r="K52">
            <v>16</v>
          </cell>
        </row>
      </sheetData>
      <sheetData sheetId="25">
        <row r="4">
          <cell r="E4">
            <v>1818</v>
          </cell>
        </row>
        <row r="5">
          <cell r="E5">
            <v>19912</v>
          </cell>
        </row>
        <row r="6">
          <cell r="E6">
            <v>199</v>
          </cell>
        </row>
        <row r="7">
          <cell r="E7">
            <v>1075</v>
          </cell>
        </row>
        <row r="8">
          <cell r="E8">
            <v>18108</v>
          </cell>
        </row>
        <row r="9">
          <cell r="E9">
            <v>9451</v>
          </cell>
        </row>
        <row r="10">
          <cell r="E10">
            <v>0</v>
          </cell>
        </row>
        <row r="11">
          <cell r="E11">
            <v>635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7" workbookViewId="0">
      <selection activeCell="K8" sqref="K8"/>
    </sheetView>
  </sheetViews>
  <sheetFormatPr defaultRowHeight="16.2"/>
  <cols>
    <col min="1" max="1" width="13.88671875" style="1" customWidth="1"/>
    <col min="2" max="2" width="12.6640625" style="9" customWidth="1"/>
    <col min="3" max="3" width="42.33203125" style="1" customWidth="1"/>
    <col min="4" max="4" width="14.88671875" style="1" customWidth="1"/>
    <col min="5" max="5" width="13.6640625" style="9" customWidth="1"/>
    <col min="6" max="6" width="12.6640625" style="1" customWidth="1"/>
    <col min="7" max="7" width="13.21875" style="9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5" t="str">
        <f>'[1]05結算'!A1:C1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7"/>
      <c r="C2" s="17"/>
      <c r="D2" s="17" t="s">
        <v>3</v>
      </c>
      <c r="E2" s="17"/>
      <c r="F2" s="17"/>
      <c r="G2" s="17" t="s">
        <v>0</v>
      </c>
      <c r="H2" s="17"/>
    </row>
    <row r="3" spans="1:8" ht="25.95" customHeight="1">
      <c r="A3" s="10" t="s">
        <v>4</v>
      </c>
      <c r="B3" s="2" t="s">
        <v>5</v>
      </c>
      <c r="C3" s="10" t="s">
        <v>6</v>
      </c>
      <c r="D3" s="10" t="s">
        <v>7</v>
      </c>
      <c r="E3" s="2" t="s">
        <v>8</v>
      </c>
      <c r="F3" s="10" t="s">
        <v>9</v>
      </c>
      <c r="G3" s="2" t="s">
        <v>8</v>
      </c>
      <c r="H3" s="10" t="s">
        <v>9</v>
      </c>
    </row>
    <row r="4" spans="1:8" ht="25.95" customHeight="1">
      <c r="A4" s="10" t="s">
        <v>10</v>
      </c>
      <c r="B4" s="3">
        <f>'[1]06分類帳'!P4</f>
        <v>98794</v>
      </c>
      <c r="C4" s="13" t="s">
        <v>11</v>
      </c>
      <c r="D4" s="10" t="s">
        <v>12</v>
      </c>
      <c r="E4" s="3">
        <f>'[1]06分類帳'!G48</f>
        <v>1818</v>
      </c>
      <c r="F4" s="4">
        <f>E4/E13</f>
        <v>3.5509199578108518E-2</v>
      </c>
      <c r="G4" s="3">
        <f>'[1]07結算'!E4+'[1]08結算'!E4+'[1]09結算'!E4+'[1]10結算'!E4+'[1]11結算'!E4+'[1]12結算'!E4+'[1]01結算'!E4+'[1]02結算'!E4+'[1]03結算'!E4+'[1]04結算'!E4+'[1]05結算'!E4+'[1]06結算'!E4</f>
        <v>43302</v>
      </c>
      <c r="H4" s="4">
        <f>G4/G13</f>
        <v>9.1986107128062961E-2</v>
      </c>
    </row>
    <row r="5" spans="1:8" ht="25.95" customHeight="1">
      <c r="A5" s="10" t="s">
        <v>13</v>
      </c>
      <c r="B5" s="3">
        <f>'[1]06分類帳'!F52</f>
        <v>25180</v>
      </c>
      <c r="C5" s="13"/>
      <c r="D5" s="10" t="s">
        <v>14</v>
      </c>
      <c r="E5" s="3">
        <f>'[1]06分類帳'!H48</f>
        <v>19912</v>
      </c>
      <c r="F5" s="4">
        <f>E5/E13</f>
        <v>0.38892144224383762</v>
      </c>
      <c r="G5" s="3">
        <f>'[1]07結算'!E5+'[1]08結算'!E5+'[1]09結算'!E5+'[1]10結算'!E5+'[1]11結算'!E5+'[1]12結算'!E5+'[1]01結算'!E5+'[1]02結算'!E5+'[1]03結算'!E5+'[1]04結算'!E5+'[1]05結算'!E5+'[1]06結算'!E5</f>
        <v>152686</v>
      </c>
      <c r="H5" s="4">
        <f>G5/(G13-G8)</f>
        <v>0.54473128407112481</v>
      </c>
    </row>
    <row r="6" spans="1:8" ht="29.4" customHeight="1">
      <c r="A6" s="5" t="s">
        <v>15</v>
      </c>
      <c r="B6" s="3">
        <f>'[1]06分類帳'!G52</f>
        <v>0</v>
      </c>
      <c r="C6" s="13"/>
      <c r="D6" s="10" t="s">
        <v>16</v>
      </c>
      <c r="E6" s="3">
        <f>'[1]06分類帳'!I48</f>
        <v>199</v>
      </c>
      <c r="F6" s="4">
        <f>E6/E13</f>
        <v>3.8868705808820657E-3</v>
      </c>
      <c r="G6" s="3">
        <f>'[1]07結算'!E6+'[1]08結算'!E6+'[1]09結算'!E6+'[1]10結算'!E6+'[1]11結算'!E6+'[1]12結算'!E6+'[1]01結算'!E6+'[1]02結算'!E6+'[1]03結算'!E6+'[1]04結算'!E6+'[1]05結算'!E6+'[1]06結算'!E6</f>
        <v>4623</v>
      </c>
      <c r="H6" s="4">
        <f>G6/(G13-G8)</f>
        <v>1.649327853412107E-2</v>
      </c>
    </row>
    <row r="7" spans="1:8" ht="31.2" customHeight="1">
      <c r="A7" s="6" t="s">
        <v>17</v>
      </c>
      <c r="B7" s="3">
        <f>'[1]06分類帳'!H52</f>
        <v>0</v>
      </c>
      <c r="C7" s="13"/>
      <c r="D7" s="10" t="s">
        <v>18</v>
      </c>
      <c r="E7" s="3">
        <f>'[1]06分類帳'!J48</f>
        <v>1075</v>
      </c>
      <c r="F7" s="4">
        <f>E7/E13</f>
        <v>2.0996913941950857E-2</v>
      </c>
      <c r="G7" s="3">
        <f>'[1]07結算'!E7+'[1]08結算'!E7+'[1]09結算'!E7+'[1]10結算'!E7+'[1]11結算'!E7+'[1]12結算'!E7+'[1]01結算'!E7+'[1]02結算'!E7+'[1]03結算'!E7+'[1]04結算'!E7+'[1]05結算'!E7+'[1]06結算'!E7</f>
        <v>12681</v>
      </c>
      <c r="H7" s="4">
        <f>G7/(G13-G8)</f>
        <v>4.524145902902646E-2</v>
      </c>
    </row>
    <row r="8" spans="1:8" ht="31.2" customHeight="1">
      <c r="A8" s="6" t="s">
        <v>19</v>
      </c>
      <c r="B8" s="3">
        <f>'[1]06分類帳'!I52</f>
        <v>0</v>
      </c>
      <c r="C8" s="13"/>
      <c r="D8" s="10" t="s">
        <v>20</v>
      </c>
      <c r="E8" s="3">
        <f>'[1]06分類帳'!K48</f>
        <v>18108</v>
      </c>
      <c r="F8" s="4">
        <f>E8/E13</f>
        <v>0.35368569084729873</v>
      </c>
      <c r="G8" s="3">
        <f>'[1]07結算'!E8+'[1]08結算'!E8+'[1]09結算'!E8+'[1]10結算'!E8+'[1]11結算'!E8+'[1]12結算'!E8+'[1]01結算'!E8+'[1]02結算'!E8+'[1]03結算'!E8+'[1]04結算'!E8+'[1]05結算'!E8+'[1]06結算'!E8</f>
        <v>190449</v>
      </c>
      <c r="H8" s="4">
        <f>G8/(G13-G8)</f>
        <v>0.67945671718469047</v>
      </c>
    </row>
    <row r="9" spans="1:8" ht="32.4" customHeight="1">
      <c r="A9" s="7" t="s">
        <v>21</v>
      </c>
      <c r="B9" s="3">
        <f>'[1]06分類帳'!J52</f>
        <v>0</v>
      </c>
      <c r="C9" s="13"/>
      <c r="D9" s="10" t="s">
        <v>22</v>
      </c>
      <c r="E9" s="3">
        <f>'[1]06分類帳'!L48</f>
        <v>9451</v>
      </c>
      <c r="F9" s="4">
        <f>E9/E13</f>
        <v>0.18459705457244424</v>
      </c>
      <c r="G9" s="3">
        <f>'[1]07結算'!E9+'[1]08結算'!E9+'[1]09結算'!E9+'[1]10結算'!E9+'[1]11結算'!E9+'[1]12結算'!E9+'[1]01結算'!E9+'[1]02結算'!E9+'[1]03結算'!E9+'[1]04結算'!E9+'[1]05結算'!E9+'[1]06結算'!E9</f>
        <v>34831</v>
      </c>
      <c r="H9" s="4">
        <f>G9/(G13-G8)</f>
        <v>0.12426506264805777</v>
      </c>
    </row>
    <row r="10" spans="1:8" ht="40.799999999999997" customHeight="1">
      <c r="A10" s="19" t="s">
        <v>23</v>
      </c>
      <c r="B10" s="3">
        <f>'[1]06分類帳'!K52</f>
        <v>16</v>
      </c>
      <c r="C10" s="13"/>
      <c r="D10" s="10" t="s">
        <v>24</v>
      </c>
      <c r="E10" s="3">
        <f>'[1]06分類帳'!M48</f>
        <v>0</v>
      </c>
      <c r="F10" s="4">
        <f>E10/E13</f>
        <v>0</v>
      </c>
      <c r="G10" s="3">
        <f>'[1]07結算'!E10+'[1]08結算'!E10+'[1]09結算'!E10+'[1]10結算'!E10+'[1]11結算'!E10+'[1]12結算'!E10+'[1]01結算'!E10+'[1]02結算'!E10+'[1]03結算'!E10+'[1]04結算'!E10+'[1]05結算'!E10+'[1]06結算'!E10</f>
        <v>18920</v>
      </c>
      <c r="H10" s="4">
        <f>G10/(G13-G8)</f>
        <v>6.750007135314097E-2</v>
      </c>
    </row>
    <row r="11" spans="1:8" ht="24" customHeight="1">
      <c r="A11" s="7"/>
      <c r="B11" s="3">
        <f>'[1]06分類帳'!L52</f>
        <v>0</v>
      </c>
      <c r="C11" s="18"/>
      <c r="D11" s="10" t="s">
        <v>25</v>
      </c>
      <c r="E11" s="3">
        <f>'[1]06分類帳'!N48</f>
        <v>635</v>
      </c>
      <c r="F11" s="4">
        <f>E11/E13</f>
        <v>1.2402828235477949E-2</v>
      </c>
      <c r="G11" s="3">
        <f>'[1]07結算'!E11+'[1]08結算'!E11+'[1]09結算'!E11+'[1]10結算'!E11+'[1]11結算'!E11+'[1]12結算'!E11+'[1]01結算'!E11+'[1]02結算'!E11+'[1]03結算'!E11+'[1]04結算'!E11+'[1]05結算'!E11+'[1]06結算'!E11</f>
        <v>13253</v>
      </c>
      <c r="H11" s="4">
        <f>G11/(G13-G8)</f>
        <v>4.7282158860633042E-2</v>
      </c>
    </row>
    <row r="12" spans="1:8" ht="20.399999999999999" customHeight="1">
      <c r="A12" s="10"/>
      <c r="B12" s="3">
        <f>'[1]06分類帳'!M52</f>
        <v>0</v>
      </c>
      <c r="C12" s="11" t="s">
        <v>26</v>
      </c>
      <c r="D12" s="10"/>
      <c r="E12" s="3"/>
      <c r="F12" s="4"/>
      <c r="G12" s="3"/>
      <c r="H12" s="4"/>
    </row>
    <row r="13" spans="1:8" ht="33" customHeight="1">
      <c r="A13" s="10"/>
      <c r="B13" s="3">
        <f>'[1]06分類帳'!N52</f>
        <v>0</v>
      </c>
      <c r="C13" s="12"/>
      <c r="D13" s="10" t="s">
        <v>27</v>
      </c>
      <c r="E13" s="3">
        <f>SUM(E4:E12)</f>
        <v>51198</v>
      </c>
      <c r="F13" s="4">
        <f>SUM(F4:F11)</f>
        <v>1</v>
      </c>
      <c r="G13" s="3">
        <f>SUM(G4:G12)</f>
        <v>470745</v>
      </c>
      <c r="H13" s="4">
        <f>(G13-G8)/(G13-G8)</f>
        <v>1</v>
      </c>
    </row>
    <row r="14" spans="1:8" ht="32.4" customHeight="1">
      <c r="A14" s="10" t="s">
        <v>28</v>
      </c>
      <c r="B14" s="3">
        <f>SUM(B5:B13)</f>
        <v>25196</v>
      </c>
      <c r="C14" s="12"/>
      <c r="D14" s="10" t="s">
        <v>29</v>
      </c>
      <c r="E14" s="3">
        <f>'[1]06分類帳'!P49</f>
        <v>72792</v>
      </c>
      <c r="F14" s="4"/>
      <c r="G14" s="3">
        <f>E14</f>
        <v>72792</v>
      </c>
      <c r="H14" s="4"/>
    </row>
    <row r="15" spans="1:8" ht="33" customHeight="1">
      <c r="A15" s="10" t="s">
        <v>30</v>
      </c>
      <c r="B15" s="3">
        <f>B14+B4</f>
        <v>123990</v>
      </c>
      <c r="C15" s="12"/>
      <c r="D15" s="10" t="s">
        <v>30</v>
      </c>
      <c r="E15" s="3">
        <f>E13+E14</f>
        <v>123990</v>
      </c>
      <c r="F15" s="8">
        <f>SUM(F4:F11)</f>
        <v>1</v>
      </c>
      <c r="G15" s="3">
        <f>G13+G14</f>
        <v>543537</v>
      </c>
      <c r="H15" s="8">
        <f>SUM(H4:H11)</f>
        <v>1.6169561388088578</v>
      </c>
    </row>
    <row r="16" spans="1:8" ht="67.2" customHeight="1">
      <c r="A16" s="10" t="s">
        <v>31</v>
      </c>
      <c r="B16" s="13" t="s">
        <v>32</v>
      </c>
      <c r="C16" s="13"/>
      <c r="D16" s="13"/>
      <c r="E16" s="13"/>
      <c r="F16" s="13"/>
      <c r="G16" s="13"/>
      <c r="H16" s="13"/>
    </row>
    <row r="17" spans="1:8" ht="27.6" customHeight="1">
      <c r="A17" s="14" t="s">
        <v>33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2016-06-28T05:33:25Z</dcterms:modified>
</cp:coreProperties>
</file>